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45" windowHeight="12540"/>
  </bookViews>
  <sheets>
    <sheet name="春季学期" sheetId="4" r:id="rId1"/>
  </sheets>
  <calcPr calcId="144525" concurrentCalc="0"/>
</workbook>
</file>

<file path=xl/sharedStrings.xml><?xml version="1.0" encoding="utf-8"?>
<sst xmlns="http://schemas.openxmlformats.org/spreadsheetml/2006/main" count="32" uniqueCount="26">
  <si>
    <t>2022年春季学期市属高校资助专项经费拨付表</t>
  </si>
  <si>
    <t>单位：人、万元</t>
  </si>
  <si>
    <t>单 位</t>
  </si>
  <si>
    <t>春季本专科国家助学金</t>
  </si>
  <si>
    <t>春季研究生国家助学金</t>
  </si>
  <si>
    <t>应征入伍国家资助</t>
  </si>
  <si>
    <t>基层就业学费补偿</t>
  </si>
  <si>
    <t>省来华留学生奖学金</t>
  </si>
  <si>
    <t>上年度抵顶经费</t>
  </si>
  <si>
    <t>合计</t>
  </si>
  <si>
    <t>已安排资金（44号）</t>
  </si>
  <si>
    <t>需调剂资金</t>
  </si>
  <si>
    <t>一档名额</t>
  </si>
  <si>
    <t>金额</t>
  </si>
  <si>
    <t>二档名额</t>
  </si>
  <si>
    <t>博士名额</t>
  </si>
  <si>
    <t>硕士名额</t>
  </si>
  <si>
    <t>杭州师范大学</t>
  </si>
  <si>
    <t>杭州师范大学钱江学院</t>
  </si>
  <si>
    <t>浙大城市学院</t>
  </si>
  <si>
    <t>杭州职业技术学院</t>
  </si>
  <si>
    <t>杭州科技职业技术学院</t>
  </si>
  <si>
    <t>浙江育英职业技术学院</t>
  </si>
  <si>
    <t>杭州万向职业技术学院</t>
  </si>
  <si>
    <r>
      <rPr>
        <sz val="8"/>
        <color rgb="FF000000"/>
        <rFont val="宋体"/>
        <charset val="134"/>
      </rPr>
      <t>小</t>
    </r>
    <r>
      <rPr>
        <sz val="8"/>
        <color rgb="FF000000"/>
        <rFont val="Times New Roman"/>
        <charset val="134"/>
      </rPr>
      <t xml:space="preserve">  </t>
    </r>
    <r>
      <rPr>
        <sz val="8"/>
        <color rgb="FF000000"/>
        <rFont val="宋体"/>
        <charset val="134"/>
      </rPr>
      <t>计</t>
    </r>
  </si>
  <si>
    <r>
      <rPr>
        <sz val="10"/>
        <color theme="1"/>
        <rFont val="宋体"/>
        <charset val="134"/>
        <scheme val="minor"/>
      </rPr>
      <t>说明：</t>
    </r>
    <r>
      <rPr>
        <b/>
        <sz val="10"/>
        <color theme="1"/>
        <rFont val="宋体"/>
        <charset val="134"/>
        <scheme val="minor"/>
      </rPr>
      <t>国家助学金标准</t>
    </r>
    <r>
      <rPr>
        <sz val="10"/>
        <color theme="1"/>
        <rFont val="宋体"/>
        <charset val="134"/>
        <scheme val="minor"/>
      </rPr>
      <t>：本专科一档为每生每年0.45万元，本专科二档为每生每年0.27万元；博士每生每年1.5万元，硕士每生每年0.6万元。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</si>
</sst>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rgb="FF000000"/>
      <name val="Times New Roman"/>
      <charset val="134"/>
    </font>
    <font>
      <sz val="8"/>
      <name val="Times New Roman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8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W14"/>
  <sheetViews>
    <sheetView tabSelected="1" workbookViewId="0">
      <selection activeCell="F17" sqref="F17"/>
    </sheetView>
  </sheetViews>
  <sheetFormatPr defaultColWidth="9" defaultRowHeight="13.5"/>
  <cols>
    <col min="1" max="1" width="10" customWidth="1"/>
    <col min="2" max="2" width="7.125" customWidth="1"/>
    <col min="3" max="3" width="8.25" customWidth="1"/>
    <col min="4" max="4" width="6.75" customWidth="1"/>
    <col min="5" max="5" width="7.625" customWidth="1"/>
    <col min="6" max="6" width="7" customWidth="1"/>
    <col min="7" max="7" width="6.75" customWidth="1"/>
    <col min="8" max="8" width="7.625" customWidth="1"/>
    <col min="9" max="9" width="7.5" customWidth="1"/>
    <col min="11" max="11" width="8.875" customWidth="1"/>
    <col min="12" max="12" width="9.25" customWidth="1"/>
    <col min="13" max="13" width="8.5" customWidth="1"/>
    <col min="14" max="14" width="10.5" customWidth="1"/>
    <col min="15" max="15" width="8.75" customWidth="1"/>
    <col min="16" max="16" width="8.5" customWidth="1"/>
    <col min="17" max="17" width="9.875" customWidth="1"/>
  </cols>
  <sheetData>
    <row r="2" ht="20.25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8" customHeight="1" spans="1:1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35.1" customHeight="1" spans="1:16">
      <c r="A4" s="3" t="s">
        <v>2</v>
      </c>
      <c r="B4" s="4" t="s">
        <v>3</v>
      </c>
      <c r="C4" s="4"/>
      <c r="D4" s="4"/>
      <c r="E4" s="4"/>
      <c r="F4" s="5" t="s">
        <v>4</v>
      </c>
      <c r="G4" s="4"/>
      <c r="H4" s="4"/>
      <c r="I4" s="12"/>
      <c r="J4" s="3" t="s">
        <v>5</v>
      </c>
      <c r="K4" s="3" t="s">
        <v>6</v>
      </c>
      <c r="L4" s="3" t="s">
        <v>7</v>
      </c>
      <c r="M4" s="13" t="s">
        <v>8</v>
      </c>
      <c r="N4" s="13" t="s">
        <v>9</v>
      </c>
      <c r="O4" s="14" t="s">
        <v>10</v>
      </c>
      <c r="P4" s="14" t="s">
        <v>11</v>
      </c>
    </row>
    <row r="5" ht="35.1" customHeight="1" spans="1:16">
      <c r="A5" s="3"/>
      <c r="B5" s="6" t="s">
        <v>12</v>
      </c>
      <c r="C5" s="6" t="s">
        <v>13</v>
      </c>
      <c r="D5" s="6" t="s">
        <v>14</v>
      </c>
      <c r="E5" s="7" t="s">
        <v>13</v>
      </c>
      <c r="F5" s="3" t="s">
        <v>15</v>
      </c>
      <c r="G5" s="3" t="s">
        <v>13</v>
      </c>
      <c r="H5" s="3" t="s">
        <v>16</v>
      </c>
      <c r="I5" s="3" t="s">
        <v>13</v>
      </c>
      <c r="J5" s="15" t="s">
        <v>13</v>
      </c>
      <c r="K5" s="15" t="s">
        <v>13</v>
      </c>
      <c r="L5" s="15" t="s">
        <v>13</v>
      </c>
      <c r="M5" s="16"/>
      <c r="N5" s="16"/>
      <c r="O5" s="14"/>
      <c r="P5" s="14"/>
    </row>
    <row r="6" ht="35.1" customHeight="1" spans="1:16">
      <c r="A6" s="8" t="s">
        <v>17</v>
      </c>
      <c r="B6" s="9">
        <v>734</v>
      </c>
      <c r="C6" s="9">
        <f>B6*0.45*0.5</f>
        <v>165.15</v>
      </c>
      <c r="D6" s="9">
        <v>1627</v>
      </c>
      <c r="E6" s="9">
        <f>D6*0.27*0.5</f>
        <v>219.645</v>
      </c>
      <c r="F6" s="9">
        <v>24</v>
      </c>
      <c r="G6" s="9">
        <f>F6*1.5*0.5</f>
        <v>18</v>
      </c>
      <c r="H6" s="9">
        <v>4067</v>
      </c>
      <c r="I6" s="9">
        <f>H6*0.6*0.5</f>
        <v>1220.1</v>
      </c>
      <c r="J6" s="9">
        <v>42.65</v>
      </c>
      <c r="K6" s="9">
        <v>3.13</v>
      </c>
      <c r="L6" s="9">
        <v>56</v>
      </c>
      <c r="M6" s="10">
        <v>-592.9917</v>
      </c>
      <c r="N6" s="10">
        <f>C6+E6+G6+I6+J6+K6+L6-M6</f>
        <v>2317.6667</v>
      </c>
      <c r="O6" s="9">
        <v>1744.26</v>
      </c>
      <c r="P6" s="9">
        <f>N6-O6</f>
        <v>573.4067</v>
      </c>
    </row>
    <row r="7" ht="35.1" customHeight="1" spans="1:16">
      <c r="A7" s="8" t="s">
        <v>18</v>
      </c>
      <c r="B7" s="9">
        <v>169</v>
      </c>
      <c r="C7" s="9">
        <f t="shared" ref="C7:C12" si="0">B7*0.45*0.5</f>
        <v>38.025</v>
      </c>
      <c r="D7" s="9">
        <v>352</v>
      </c>
      <c r="E7" s="9">
        <f t="shared" ref="E7:E12" si="1">D7*0.27*0.5</f>
        <v>47.52</v>
      </c>
      <c r="F7" s="9">
        <v>0</v>
      </c>
      <c r="G7" s="9">
        <v>0</v>
      </c>
      <c r="H7" s="9">
        <v>0</v>
      </c>
      <c r="I7" s="9">
        <v>0</v>
      </c>
      <c r="J7" s="9">
        <v>29.73</v>
      </c>
      <c r="K7" s="9">
        <v>1.07</v>
      </c>
      <c r="L7" s="9">
        <v>0</v>
      </c>
      <c r="M7" s="10">
        <v>47.835</v>
      </c>
      <c r="N7" s="10">
        <f t="shared" ref="N7:N12" si="2">C7+E7+G7+I7+J7+K7+L7-M7</f>
        <v>68.51</v>
      </c>
      <c r="O7" s="9">
        <v>199.09</v>
      </c>
      <c r="P7" s="9">
        <v>0</v>
      </c>
    </row>
    <row r="8" ht="35.1" customHeight="1" spans="1:23">
      <c r="A8" s="8" t="s">
        <v>19</v>
      </c>
      <c r="B8" s="10">
        <v>203</v>
      </c>
      <c r="C8" s="9">
        <f t="shared" si="0"/>
        <v>45.675</v>
      </c>
      <c r="D8" s="10">
        <v>532</v>
      </c>
      <c r="E8" s="9">
        <f t="shared" si="1"/>
        <v>71.82</v>
      </c>
      <c r="F8" s="9">
        <v>0</v>
      </c>
      <c r="G8" s="9">
        <v>0</v>
      </c>
      <c r="H8" s="9">
        <v>0</v>
      </c>
      <c r="I8" s="9">
        <v>0</v>
      </c>
      <c r="J8" s="17">
        <v>44.53</v>
      </c>
      <c r="K8" s="17">
        <v>0</v>
      </c>
      <c r="L8" s="17">
        <v>0.6</v>
      </c>
      <c r="M8" s="18">
        <v>-45.1688</v>
      </c>
      <c r="N8" s="10">
        <f t="shared" si="2"/>
        <v>207.7938</v>
      </c>
      <c r="O8" s="9">
        <v>411.13</v>
      </c>
      <c r="P8" s="9">
        <v>0</v>
      </c>
      <c r="Q8" s="19"/>
      <c r="W8" s="19"/>
    </row>
    <row r="9" ht="35.1" customHeight="1" spans="1:16">
      <c r="A9" s="8" t="s">
        <v>20</v>
      </c>
      <c r="B9" s="9">
        <v>541</v>
      </c>
      <c r="C9" s="9">
        <f t="shared" si="0"/>
        <v>121.725</v>
      </c>
      <c r="D9" s="9">
        <v>1101</v>
      </c>
      <c r="E9" s="9">
        <f t="shared" si="1"/>
        <v>148.635</v>
      </c>
      <c r="F9" s="9">
        <v>0</v>
      </c>
      <c r="G9" s="9">
        <v>0</v>
      </c>
      <c r="H9" s="9">
        <v>0</v>
      </c>
      <c r="I9" s="9">
        <v>0</v>
      </c>
      <c r="J9" s="9">
        <v>227.85</v>
      </c>
      <c r="K9" s="9">
        <v>0</v>
      </c>
      <c r="L9" s="9">
        <v>0.6</v>
      </c>
      <c r="M9" s="10">
        <v>-60.01</v>
      </c>
      <c r="N9" s="10">
        <f t="shared" si="2"/>
        <v>558.82</v>
      </c>
      <c r="O9" s="9">
        <v>768.27</v>
      </c>
      <c r="P9" s="9">
        <v>0</v>
      </c>
    </row>
    <row r="10" ht="35.1" customHeight="1" spans="1:16">
      <c r="A10" s="8" t="s">
        <v>21</v>
      </c>
      <c r="B10" s="9">
        <v>423</v>
      </c>
      <c r="C10" s="9">
        <f t="shared" si="0"/>
        <v>95.175</v>
      </c>
      <c r="D10" s="9">
        <v>818</v>
      </c>
      <c r="E10" s="9">
        <f t="shared" si="1"/>
        <v>110.43</v>
      </c>
      <c r="F10" s="9">
        <v>0</v>
      </c>
      <c r="G10" s="9">
        <v>0</v>
      </c>
      <c r="H10" s="9">
        <v>0</v>
      </c>
      <c r="I10" s="9">
        <v>0</v>
      </c>
      <c r="J10" s="9">
        <v>203.04</v>
      </c>
      <c r="K10" s="9">
        <v>35.88</v>
      </c>
      <c r="L10" s="9">
        <v>2.4</v>
      </c>
      <c r="M10" s="10">
        <v>-50.67</v>
      </c>
      <c r="N10" s="10">
        <f t="shared" si="2"/>
        <v>497.595</v>
      </c>
      <c r="O10" s="9">
        <v>618.56</v>
      </c>
      <c r="P10" s="9">
        <v>0</v>
      </c>
    </row>
    <row r="11" ht="35.1" customHeight="1" spans="1:16">
      <c r="A11" s="8" t="s">
        <v>22</v>
      </c>
      <c r="B11" s="9">
        <v>309</v>
      </c>
      <c r="C11" s="9">
        <f t="shared" si="0"/>
        <v>69.525</v>
      </c>
      <c r="D11" s="9">
        <v>444</v>
      </c>
      <c r="E11" s="9">
        <f t="shared" si="1"/>
        <v>59.94</v>
      </c>
      <c r="F11" s="9">
        <v>0</v>
      </c>
      <c r="G11" s="9">
        <v>0</v>
      </c>
      <c r="H11" s="9">
        <v>0</v>
      </c>
      <c r="I11" s="9">
        <v>0</v>
      </c>
      <c r="J11" s="9">
        <v>179.84</v>
      </c>
      <c r="K11" s="9">
        <v>0</v>
      </c>
      <c r="L11" s="9">
        <v>1.8</v>
      </c>
      <c r="M11" s="10">
        <v>-35.585</v>
      </c>
      <c r="N11" s="10">
        <f t="shared" si="2"/>
        <v>346.69</v>
      </c>
      <c r="O11" s="9">
        <v>428.17</v>
      </c>
      <c r="P11" s="9">
        <v>0</v>
      </c>
    </row>
    <row r="12" ht="35.1" customHeight="1" spans="1:16">
      <c r="A12" s="8" t="s">
        <v>23</v>
      </c>
      <c r="B12" s="9">
        <v>260</v>
      </c>
      <c r="C12" s="9">
        <f t="shared" si="0"/>
        <v>58.5</v>
      </c>
      <c r="D12" s="9">
        <v>492</v>
      </c>
      <c r="E12" s="9">
        <f t="shared" si="1"/>
        <v>66.42</v>
      </c>
      <c r="F12" s="9">
        <v>0</v>
      </c>
      <c r="G12" s="9">
        <v>0</v>
      </c>
      <c r="H12" s="9">
        <v>0</v>
      </c>
      <c r="I12" s="9">
        <v>0</v>
      </c>
      <c r="J12" s="9">
        <v>83.34</v>
      </c>
      <c r="K12" s="9">
        <v>0</v>
      </c>
      <c r="L12" s="9">
        <v>0</v>
      </c>
      <c r="M12" s="10">
        <v>-11.255</v>
      </c>
      <c r="N12" s="10">
        <f t="shared" si="2"/>
        <v>219.515</v>
      </c>
      <c r="O12" s="9">
        <v>309.42</v>
      </c>
      <c r="P12" s="9">
        <v>0</v>
      </c>
    </row>
    <row r="13" ht="35.1" customHeight="1" spans="1:16">
      <c r="A13" s="3" t="s">
        <v>24</v>
      </c>
      <c r="B13" s="9">
        <f t="shared" ref="B13:I13" si="3">SUM(B6:B12)</f>
        <v>2639</v>
      </c>
      <c r="C13" s="9">
        <f t="shared" si="3"/>
        <v>593.775</v>
      </c>
      <c r="D13" s="9">
        <f t="shared" si="3"/>
        <v>5366</v>
      </c>
      <c r="E13" s="9">
        <f t="shared" si="3"/>
        <v>724.41</v>
      </c>
      <c r="F13" s="9">
        <f t="shared" si="3"/>
        <v>24</v>
      </c>
      <c r="G13" s="9">
        <f t="shared" si="3"/>
        <v>18</v>
      </c>
      <c r="H13" s="9">
        <f t="shared" si="3"/>
        <v>4067</v>
      </c>
      <c r="I13" s="9">
        <f t="shared" si="3"/>
        <v>1220.1</v>
      </c>
      <c r="J13" s="9">
        <f t="shared" ref="J13:P13" si="4">SUM(J6:J12)</f>
        <v>810.98</v>
      </c>
      <c r="K13" s="9">
        <f t="shared" si="4"/>
        <v>40.08</v>
      </c>
      <c r="L13" s="9">
        <f t="shared" si="4"/>
        <v>61.4</v>
      </c>
      <c r="M13" s="10">
        <f t="shared" si="4"/>
        <v>-747.8455</v>
      </c>
      <c r="N13" s="9">
        <f t="shared" si="4"/>
        <v>4216.5905</v>
      </c>
      <c r="O13" s="9">
        <f t="shared" si="4"/>
        <v>4478.9</v>
      </c>
      <c r="P13" s="9">
        <f t="shared" si="4"/>
        <v>573.4067</v>
      </c>
    </row>
    <row r="14" ht="45.95" customHeight="1" spans="1:14">
      <c r="A14" s="11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mergeCells count="10">
    <mergeCell ref="A2:P2"/>
    <mergeCell ref="A3:P3"/>
    <mergeCell ref="B4:E4"/>
    <mergeCell ref="F4:I4"/>
    <mergeCell ref="A14:N14"/>
    <mergeCell ref="A4:A5"/>
    <mergeCell ref="M4:M5"/>
    <mergeCell ref="N4:N5"/>
    <mergeCell ref="O4:O5"/>
    <mergeCell ref="P4:P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春季学期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18257108366</cp:lastModifiedBy>
  <dcterms:created xsi:type="dcterms:W3CDTF">2019-03-14T08:08:00Z</dcterms:created>
  <cp:lastPrinted>2022-03-30T06:41:00Z</cp:lastPrinted>
  <dcterms:modified xsi:type="dcterms:W3CDTF">2022-03-31T08:47:00Z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308AA80ADB4240CC9D762A55895A6138</vt:lpwstr>
  </property>
</Properties>
</file>